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490" windowHeight="7155"/>
  </bookViews>
  <sheets>
    <sheet name="FORMATO LIQUIDACIÓN" sheetId="1" r:id="rId1"/>
  </sheets>
  <definedNames>
    <definedName name="_xlnm.Print_Area" localSheetId="0">'FORMATO LIQUIDACIÓN'!$A$1:$I$67</definedName>
    <definedName name="JUAN">#REF!</definedName>
    <definedName name="pension1">#REF!</definedName>
    <definedName name="SALUD">#REF!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1" i="1"/>
  <c r="A66"/>
  <c r="D64"/>
  <c r="A64"/>
  <c r="A63"/>
  <c r="F35"/>
  <c r="I23"/>
  <c r="B23"/>
  <c r="I22"/>
  <c r="B22"/>
  <c r="I18"/>
  <c r="B18"/>
  <c r="I17"/>
  <c r="B17"/>
  <c r="B35"/>
  <c r="B12"/>
  <c r="I24" l="1"/>
  <c r="F32" s="1"/>
  <c r="I19"/>
  <c r="F31" s="1"/>
  <c r="B24"/>
  <c r="B26" s="1"/>
  <c r="F30" s="1"/>
  <c r="B19"/>
  <c r="F33" s="1"/>
  <c r="I35"/>
  <c r="I13" l="1"/>
  <c r="B34" s="1"/>
  <c r="B38" l="1"/>
  <c r="I38" s="1"/>
  <c r="B40"/>
  <c r="I40" s="1"/>
  <c r="B39"/>
  <c r="I39" s="1"/>
  <c r="I34"/>
  <c r="B31"/>
  <c r="I31" s="1"/>
  <c r="B32" s="1"/>
  <c r="I32" s="1"/>
  <c r="B33"/>
  <c r="I33" s="1"/>
  <c r="B30"/>
  <c r="I30" s="1"/>
  <c r="I42" l="1"/>
  <c r="I36"/>
  <c r="I44" l="1"/>
</calcChain>
</file>

<file path=xl/comments1.xml><?xml version="1.0" encoding="utf-8"?>
<comments xmlns="http://schemas.openxmlformats.org/spreadsheetml/2006/main">
  <authors>
    <author>JUAN</author>
  </authors>
  <commentList>
    <comment ref="A30" authorId="0">
      <text>
        <r>
          <rPr>
            <sz val="8"/>
            <color indexed="81"/>
            <rFont val="Tahoma"/>
            <family val="2"/>
          </rPr>
          <t>¿El valor de la compensación de las vacaciones hace parte de la base para liquidar parafiscales?
Si. Finalmente el Consejo de Estado en su fallo determinó que el dinero que se le da al trabajador en su liquidación final por concepto de vacaciones es un derecho y no indemnización y como tal hacen parte de la base para liquidar los aportes a Parafiscales (Sena, Caja de Compensación e ICBF).
¿También se tienen en cuenta para liquidar Seguridad Social?
Si. En Concepto del Ministerio de Protección en Concepto 11945, haciendo un análisis a la sentencia del Consejo de Estado, ha determinado que el valor de la compensación en dinero que se hace por vacaciones a un trabajador debe ser tenido en cuenta para la liquidación de aportes a Seguridad Social (Salud, Pensión y Riesgos Profesionales).</t>
        </r>
      </text>
    </comment>
    <comment ref="A31" authorId="0">
      <text>
        <r>
          <rPr>
            <sz val="8"/>
            <color indexed="81"/>
            <rFont val="Tahoma"/>
            <family val="2"/>
          </rPr>
          <t>De acuerdo con lo dispuesto por el numeral 1º del artículo 253 del Código Sustantivo del Trabajo, “Para liquidar el auxilio de cesantía se toma como base el último salario mensual devengado por el trabajador, siempre que no haya tenido variación en los tres (3) últimos meses. En el caso contrario y en el de los salarios variables, se tomará como base el promedio de lo devengado en el último año de servicios o en todo el tiempo servido si fuere menor de un año”.
Cuando el salario del trabajador ha sufrido alguna variación en los tres meses anteriores a la liquidación del auxilio de cesantía, habrá de tomarse lo devengado por el trabajador en el último año; cuando el trabajador lleva menos de un año al servicio de la empresa, se promediará el salario devengado durante todo el tiempo de servicios.</t>
        </r>
      </text>
    </comment>
  </commentList>
</comments>
</file>

<file path=xl/sharedStrings.xml><?xml version="1.0" encoding="utf-8"?>
<sst xmlns="http://schemas.openxmlformats.org/spreadsheetml/2006/main" count="76" uniqueCount="60">
  <si>
    <t>LIQUIDACION DE CONTRATO DE TRABAJO</t>
  </si>
  <si>
    <t>NOMBRE:</t>
  </si>
  <si>
    <t>C.C:</t>
  </si>
  <si>
    <t>CARGO:</t>
  </si>
  <si>
    <t>CAUSA DE LA LIQUIDACION:</t>
  </si>
  <si>
    <t>PERIODO DE LIQUIDACION</t>
  </si>
  <si>
    <t>SALARIO BASE DE LIQUIDACION:</t>
  </si>
  <si>
    <t>FECHA TERMINACION DE CONTRATO</t>
  </si>
  <si>
    <t>SUELDO BASICO:</t>
  </si>
  <si>
    <t>FECHA DE INICIO CONTRATO</t>
  </si>
  <si>
    <t>PROMEDIO SALARIO VARIABLE</t>
  </si>
  <si>
    <t>TIEMPO TOTAL LABORADO</t>
  </si>
  <si>
    <t>AUXILIO DE TRANSPORTE:</t>
  </si>
  <si>
    <t>FECHA DE INICIO LIQUIDACION PRESTACIONES SOCIALES</t>
  </si>
  <si>
    <t>TOTAL BASE DE LIQUIDACION:</t>
  </si>
  <si>
    <t>SANCIONES EN DIAS</t>
  </si>
  <si>
    <t>PRIMA</t>
  </si>
  <si>
    <t>CESANTIAS</t>
  </si>
  <si>
    <t>FECHA DE LIQUIDACION PRIMA</t>
  </si>
  <si>
    <t>FECHA DE LIQUIDACION CESANTIAS</t>
  </si>
  <si>
    <t>FECHA DE CORTE PRIMA</t>
  </si>
  <si>
    <t>FECHA DE CORTE CESANTIAS</t>
  </si>
  <si>
    <t>DIAS PRIMA</t>
  </si>
  <si>
    <t>DIAS CESANTIAS</t>
  </si>
  <si>
    <t>VACACIONES</t>
  </si>
  <si>
    <t>INTERESES A LAS CESANTIAS</t>
  </si>
  <si>
    <t>FECHA DE LIQUIDACION VACACIONES</t>
  </si>
  <si>
    <t>FECHA DE LIQUIDACION INTERESES</t>
  </si>
  <si>
    <t>FECHA DE CORTE VACACIONES</t>
  </si>
  <si>
    <t>FECHA DE CORTE INTERESES</t>
  </si>
  <si>
    <t>TOTAL DIAS DE VACIONES</t>
  </si>
  <si>
    <t>DIAS INTERESES</t>
  </si>
  <si>
    <t>DIAS TOMADOS DE VACACIONES</t>
  </si>
  <si>
    <t>DIAS PENDIENTES</t>
  </si>
  <si>
    <t>RESUMEN LIQUIDACION PAGOS:</t>
  </si>
  <si>
    <t>DIAS DE VACACIONES PENDIENTES:</t>
  </si>
  <si>
    <t>/</t>
  </si>
  <si>
    <t>x</t>
  </si>
  <si>
    <t xml:space="preserve">CESANTIAS:  </t>
  </si>
  <si>
    <t xml:space="preserve"> </t>
  </si>
  <si>
    <t>INTERESES DE CESANTIAS</t>
  </si>
  <si>
    <t xml:space="preserve">X </t>
  </si>
  <si>
    <t>PRIMA SERVICIOS</t>
  </si>
  <si>
    <t xml:space="preserve">SALARIO PENDIENTE </t>
  </si>
  <si>
    <t>AUXILIO DE TRANSPORTE PENDIENTE POR PAGAR</t>
  </si>
  <si>
    <t>TOTAL DEVENGOS</t>
  </si>
  <si>
    <t>RESUMEN DESCUENTOS LIQUIDACION :</t>
  </si>
  <si>
    <t>TOTAL DEDUCCIONES</t>
  </si>
  <si>
    <t xml:space="preserve">VALOR LIQUIDACION </t>
  </si>
  <si>
    <t>SE HACE CONSTAR:</t>
  </si>
  <si>
    <t>1. Que el patrono ha incorporado en la presente liquidación los importes correspondientes a salarios, horas extras, descansos compensatorios, cesantías, vacaciones, prima de servicios, auxilio de transporte, y en sí, todo concepto   relacionado con salarios, prestaciones o indemnizaciones causadas al quedar extinguido el contrato de trabajo.</t>
  </si>
  <si>
    <t>EL EMPLEADOR</t>
  </si>
  <si>
    <t>NOMBRE DE LA EMPRESA</t>
  </si>
  <si>
    <t>NIT DE LA EMPRESA</t>
  </si>
  <si>
    <t xml:space="preserve">DESCUENTO SALUD </t>
  </si>
  <si>
    <t xml:space="preserve">DESCUENTO PENSION </t>
  </si>
  <si>
    <t xml:space="preserve">DESCUENTO SOLIDARIDAD </t>
  </si>
  <si>
    <t>OTROS DESCUENTOS AL EMPLEADO</t>
  </si>
  <si>
    <t>SON:</t>
  </si>
  <si>
    <r>
      <t xml:space="preserve">2. Que con el pago del dinero anotado en la presente liquidación, queda transada cualquier diferencia relativa al contrato de trabajo extinguido, o a cualquier diferencia anterior. Por lo tanto, esta transacción tiene como efecto la terminación de las obligaciones provenientes de la relación laboral que existió entre </t>
    </r>
    <r>
      <rPr>
        <b/>
        <sz val="10"/>
        <rFont val="Tahoma"/>
        <family val="2"/>
      </rPr>
      <t>NOMBRE DE LA EMPRESA.</t>
    </r>
    <r>
      <rPr>
        <sz val="10"/>
        <rFont val="Tahoma"/>
        <family val="2"/>
      </rPr>
      <t xml:space="preserve"> y el trabajador, quienes declaran estar a paz y salvo por todo concepto.</t>
    </r>
  </si>
</sst>
</file>

<file path=xl/styles.xml><?xml version="1.0" encoding="utf-8"?>
<styleSheet xmlns="http://schemas.openxmlformats.org/spreadsheetml/2006/main">
  <numFmts count="9">
    <numFmt numFmtId="164" formatCode="General_)"/>
    <numFmt numFmtId="165" formatCode="_-* #,##0\ _P_t_s_-;\-* #,##0\ _P_t_s_-;_-* &quot;-&quot;??\ _P_t_s_-;_-@_-"/>
    <numFmt numFmtId="166" formatCode="dd\-mmm\-yy\ ddd"/>
    <numFmt numFmtId="167" formatCode="&quot;$&quot;\ #,##0"/>
    <numFmt numFmtId="168" formatCode="_ [$$-240A]\ * #,##0_ ;_ [$$-240A]\ * \-#,##0_ ;_ [$$-240A]\ * &quot;-&quot;_ ;_ @_ "/>
    <numFmt numFmtId="169" formatCode="_ &quot;$&quot;\ * #,##0_ ;_ &quot;$&quot;\ * \-#,##0_ ;_ &quot;$&quot;\ * &quot;-&quot;_ ;_ @_ "/>
    <numFmt numFmtId="170" formatCode="[$-F800]dddd\,\ mmmm\ dd\,\ yyyy"/>
    <numFmt numFmtId="171" formatCode="&quot;$&quot;#,##0"/>
    <numFmt numFmtId="172" formatCode="0.000%"/>
  </numFmts>
  <fonts count="13">
    <font>
      <sz val="10"/>
      <name val="Arial"/>
      <family val="2"/>
    </font>
    <font>
      <sz val="10"/>
      <name val="Courier"/>
      <family val="3"/>
    </font>
    <font>
      <b/>
      <sz val="15"/>
      <name val="Tahoma"/>
      <family val="2"/>
    </font>
    <font>
      <sz val="10"/>
      <name val="Tahoma"/>
      <family val="2"/>
    </font>
    <font>
      <sz val="10"/>
      <name val="Arial"/>
      <family val="2"/>
    </font>
    <font>
      <b/>
      <sz val="11"/>
      <name val="Tahoma"/>
      <family val="2"/>
    </font>
    <font>
      <b/>
      <sz val="10"/>
      <name val="Tahoma"/>
      <family val="2"/>
    </font>
    <font>
      <b/>
      <u/>
      <sz val="10"/>
      <name val="Tahoma"/>
      <family val="2"/>
    </font>
    <font>
      <sz val="10"/>
      <name val="Calibri"/>
      <family val="2"/>
      <scheme val="minor"/>
    </font>
    <font>
      <b/>
      <sz val="12"/>
      <name val="Tahoma"/>
      <family val="2"/>
    </font>
    <font>
      <sz val="10"/>
      <color indexed="10"/>
      <name val="Tahoma"/>
      <family val="2"/>
    </font>
    <font>
      <sz val="10"/>
      <color indexed="63"/>
      <name val="Tahoma"/>
      <family val="2"/>
    </font>
    <font>
      <sz val="8"/>
      <color indexed="81"/>
      <name val="Tahoma"/>
      <family val="2"/>
    </font>
  </fonts>
  <fills count="4">
    <fill>
      <patternFill patternType="none"/>
    </fill>
    <fill>
      <patternFill patternType="gray125"/>
    </fill>
    <fill>
      <patternFill patternType="solid">
        <fgColor theme="0" tint="-0.249977111117893"/>
        <bgColor indexed="64"/>
      </patternFill>
    </fill>
    <fill>
      <patternFill patternType="solid">
        <fgColor indexed="22"/>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5">
    <xf numFmtId="0" fontId="0" fillId="0" borderId="0"/>
    <xf numFmtId="0" fontId="1" fillId="0" borderId="0"/>
    <xf numFmtId="165" fontId="4" fillId="0" borderId="0" applyFont="0" applyFill="0" applyBorder="0" applyAlignment="0" applyProtection="0"/>
    <xf numFmtId="164" fontId="1" fillId="0" borderId="0"/>
    <xf numFmtId="9" fontId="4" fillId="0" borderId="0" applyFont="0" applyFill="0" applyBorder="0" applyAlignment="0" applyProtection="0"/>
  </cellStyleXfs>
  <cellXfs count="163">
    <xf numFmtId="0" fontId="0" fillId="0" borderId="0" xfId="0"/>
    <xf numFmtId="164" fontId="3" fillId="0" borderId="0" xfId="1" applyNumberFormat="1" applyFont="1"/>
    <xf numFmtId="164" fontId="3" fillId="0" borderId="4" xfId="1" applyNumberFormat="1" applyFont="1" applyBorder="1" applyAlignment="1">
      <alignment vertical="center"/>
    </xf>
    <xf numFmtId="164" fontId="3" fillId="0" borderId="0" xfId="1" applyNumberFormat="1" applyFont="1" applyBorder="1" applyAlignment="1">
      <alignment vertical="center"/>
    </xf>
    <xf numFmtId="164" fontId="3" fillId="0" borderId="5" xfId="1" applyNumberFormat="1" applyFont="1" applyBorder="1" applyAlignment="1">
      <alignment vertical="center"/>
    </xf>
    <xf numFmtId="164" fontId="3" fillId="0" borderId="0" xfId="1" applyNumberFormat="1" applyFont="1" applyAlignment="1">
      <alignment vertical="center"/>
    </xf>
    <xf numFmtId="164" fontId="6" fillId="0" borderId="6" xfId="1" applyNumberFormat="1" applyFont="1" applyBorder="1" applyAlignment="1">
      <alignment horizontal="left" vertical="center"/>
    </xf>
    <xf numFmtId="164" fontId="3" fillId="0" borderId="7" xfId="1" applyNumberFormat="1" applyFont="1" applyBorder="1" applyAlignment="1">
      <alignment vertical="center"/>
    </xf>
    <xf numFmtId="164" fontId="6" fillId="0" borderId="7" xfId="1" applyNumberFormat="1" applyFont="1" applyBorder="1" applyAlignment="1">
      <alignment vertical="center"/>
    </xf>
    <xf numFmtId="164" fontId="3" fillId="0" borderId="8" xfId="1" applyNumberFormat="1" applyFont="1" applyBorder="1" applyAlignment="1">
      <alignment vertical="center"/>
    </xf>
    <xf numFmtId="164" fontId="6" fillId="0" borderId="4" xfId="1" applyNumberFormat="1" applyFont="1" applyBorder="1" applyAlignment="1">
      <alignment horizontal="left" vertical="center"/>
    </xf>
    <xf numFmtId="3" fontId="3" fillId="0" borderId="0" xfId="3" applyNumberFormat="1" applyFont="1" applyBorder="1" applyAlignment="1">
      <alignment horizontal="left" vertical="center"/>
    </xf>
    <xf numFmtId="164" fontId="6" fillId="0" borderId="0" xfId="1" applyNumberFormat="1" applyFont="1" applyBorder="1" applyAlignment="1">
      <alignment horizontal="right" vertical="center"/>
    </xf>
    <xf numFmtId="164" fontId="6" fillId="0" borderId="0" xfId="1" applyNumberFormat="1" applyFont="1" applyBorder="1" applyAlignment="1">
      <alignment vertical="center"/>
    </xf>
    <xf numFmtId="164" fontId="6" fillId="0" borderId="0" xfId="1" applyNumberFormat="1" applyFont="1" applyAlignment="1">
      <alignment horizontal="right" vertical="center"/>
    </xf>
    <xf numFmtId="164" fontId="3" fillId="0" borderId="0" xfId="1" applyNumberFormat="1" applyFont="1" applyBorder="1" applyAlignment="1">
      <alignment horizontal="right" vertical="center"/>
    </xf>
    <xf numFmtId="164" fontId="3" fillId="0" borderId="5" xfId="1" applyNumberFormat="1" applyFont="1" applyBorder="1" applyAlignment="1">
      <alignment horizontal="left" vertical="center"/>
    </xf>
    <xf numFmtId="164" fontId="6" fillId="0" borderId="9" xfId="1" applyNumberFormat="1" applyFont="1" applyBorder="1" applyAlignment="1">
      <alignment horizontal="left" vertical="center"/>
    </xf>
    <xf numFmtId="164" fontId="3" fillId="0" borderId="10" xfId="1" applyNumberFormat="1" applyFont="1" applyBorder="1" applyAlignment="1">
      <alignment vertical="center"/>
    </xf>
    <xf numFmtId="164" fontId="3" fillId="0" borderId="11" xfId="1" applyNumberFormat="1" applyFont="1" applyBorder="1" applyAlignment="1">
      <alignment vertical="center"/>
    </xf>
    <xf numFmtId="164" fontId="6" fillId="3" borderId="12" xfId="1" applyNumberFormat="1" applyFont="1" applyFill="1" applyBorder="1" applyAlignment="1">
      <alignment horizontal="left" vertical="center"/>
    </xf>
    <xf numFmtId="15" fontId="3" fillId="0" borderId="0" xfId="1" applyNumberFormat="1" applyFont="1" applyBorder="1" applyAlignment="1">
      <alignment horizontal="left" vertical="center"/>
    </xf>
    <xf numFmtId="164" fontId="6" fillId="0" borderId="6" xfId="1" applyNumberFormat="1" applyFont="1" applyBorder="1" applyAlignment="1">
      <alignment vertical="center"/>
    </xf>
    <xf numFmtId="166" fontId="3" fillId="0" borderId="0" xfId="1" applyNumberFormat="1" applyFont="1" applyBorder="1" applyAlignment="1">
      <alignment horizontal="right" vertical="center"/>
    </xf>
    <xf numFmtId="167" fontId="3" fillId="0" borderId="0" xfId="1" applyNumberFormat="1" applyFont="1" applyBorder="1" applyAlignment="1">
      <alignment vertical="center"/>
    </xf>
    <xf numFmtId="167" fontId="3" fillId="0" borderId="0" xfId="1" applyNumberFormat="1" applyFont="1" applyBorder="1" applyAlignment="1">
      <alignment horizontal="right" vertical="center"/>
    </xf>
    <xf numFmtId="168" fontId="3" fillId="0" borderId="5" xfId="1" applyNumberFormat="1" applyFont="1" applyBorder="1" applyAlignment="1">
      <alignment horizontal="right" vertical="center"/>
    </xf>
    <xf numFmtId="164" fontId="6" fillId="0" borderId="4" xfId="1" applyNumberFormat="1" applyFont="1" applyBorder="1" applyAlignment="1">
      <alignment horizontal="left"/>
    </xf>
    <xf numFmtId="15" fontId="3" fillId="0" borderId="0" xfId="1" applyNumberFormat="1" applyFont="1" applyBorder="1" applyAlignment="1">
      <alignment horizontal="right"/>
    </xf>
    <xf numFmtId="15" fontId="3" fillId="0" borderId="0" xfId="1" applyNumberFormat="1" applyFont="1" applyBorder="1" applyAlignment="1">
      <alignment horizontal="left"/>
    </xf>
    <xf numFmtId="164" fontId="3" fillId="0" borderId="0" xfId="1" applyNumberFormat="1" applyFont="1" applyBorder="1"/>
    <xf numFmtId="164" fontId="3" fillId="0" borderId="4" xfId="1" applyNumberFormat="1" applyFont="1" applyBorder="1"/>
    <xf numFmtId="167" fontId="3" fillId="0" borderId="0" xfId="1" applyNumberFormat="1" applyFont="1" applyBorder="1"/>
    <xf numFmtId="167" fontId="3" fillId="0" borderId="0" xfId="1" applyNumberFormat="1" applyFont="1" applyBorder="1" applyAlignment="1">
      <alignment horizontal="right"/>
    </xf>
    <xf numFmtId="168" fontId="3" fillId="0" borderId="5" xfId="1" applyNumberFormat="1" applyFont="1" applyBorder="1" applyAlignment="1">
      <alignment horizontal="right"/>
    </xf>
    <xf numFmtId="164" fontId="3" fillId="0" borderId="0" xfId="1" applyNumberFormat="1" applyFont="1" applyBorder="1" applyAlignment="1">
      <alignment horizontal="right"/>
    </xf>
    <xf numFmtId="164" fontId="6" fillId="0" borderId="4" xfId="1" applyNumberFormat="1" applyFont="1" applyBorder="1" applyAlignment="1">
      <alignment vertical="justify" wrapText="1"/>
    </xf>
    <xf numFmtId="164" fontId="6" fillId="0" borderId="4" xfId="1" applyNumberFormat="1" applyFont="1" applyBorder="1"/>
    <xf numFmtId="164" fontId="6" fillId="0" borderId="0" xfId="1" applyNumberFormat="1" applyFont="1" applyBorder="1" applyAlignment="1">
      <alignment horizontal="right"/>
    </xf>
    <xf numFmtId="167" fontId="6" fillId="0" borderId="0" xfId="0" applyNumberFormat="1" applyFont="1" applyBorder="1"/>
    <xf numFmtId="168" fontId="3" fillId="0" borderId="13" xfId="1" applyNumberFormat="1" applyFont="1" applyBorder="1" applyAlignment="1">
      <alignment horizontal="right"/>
    </xf>
    <xf numFmtId="164" fontId="6" fillId="0" borderId="9" xfId="1" applyNumberFormat="1" applyFont="1" applyBorder="1"/>
    <xf numFmtId="164" fontId="6" fillId="0" borderId="10" xfId="1" applyNumberFormat="1" applyFont="1" applyBorder="1" applyAlignment="1">
      <alignment horizontal="right"/>
    </xf>
    <xf numFmtId="167" fontId="6" fillId="0" borderId="10" xfId="0" applyNumberFormat="1" applyFont="1" applyBorder="1"/>
    <xf numFmtId="167" fontId="3" fillId="0" borderId="10" xfId="1" applyNumberFormat="1" applyFont="1" applyBorder="1" applyAlignment="1">
      <alignment horizontal="right"/>
    </xf>
    <xf numFmtId="3" fontId="3" fillId="0" borderId="11" xfId="2" applyNumberFormat="1" applyFont="1" applyBorder="1" applyAlignment="1">
      <alignment horizontal="right"/>
    </xf>
    <xf numFmtId="164" fontId="3" fillId="0" borderId="7" xfId="1" applyNumberFormat="1" applyFont="1" applyBorder="1"/>
    <xf numFmtId="167" fontId="3" fillId="0" borderId="7" xfId="1" applyNumberFormat="1" applyFont="1" applyBorder="1"/>
    <xf numFmtId="167" fontId="3" fillId="0" borderId="7" xfId="1" applyNumberFormat="1" applyFont="1" applyBorder="1" applyAlignment="1">
      <alignment horizontal="right"/>
    </xf>
    <xf numFmtId="168" fontId="3" fillId="0" borderId="8" xfId="1" applyNumberFormat="1" applyFont="1" applyBorder="1" applyAlignment="1">
      <alignment horizontal="right"/>
    </xf>
    <xf numFmtId="164" fontId="7" fillId="3" borderId="14" xfId="1" applyNumberFormat="1" applyFont="1" applyFill="1" applyBorder="1" applyAlignment="1">
      <alignment horizontal="left"/>
    </xf>
    <xf numFmtId="15" fontId="3" fillId="0" borderId="5" xfId="1" applyNumberFormat="1" applyFont="1" applyFill="1" applyBorder="1" applyAlignment="1">
      <alignment horizontal="right"/>
    </xf>
    <xf numFmtId="164" fontId="7" fillId="0" borderId="4" xfId="1" applyNumberFormat="1" applyFont="1" applyBorder="1" applyAlignment="1">
      <alignment horizontal="left"/>
    </xf>
    <xf numFmtId="15" fontId="3" fillId="0" borderId="5" xfId="1" applyNumberFormat="1" applyFont="1" applyBorder="1" applyAlignment="1">
      <alignment horizontal="right"/>
    </xf>
    <xf numFmtId="164" fontId="6" fillId="0" borderId="9" xfId="1" applyNumberFormat="1" applyFont="1" applyBorder="1" applyAlignment="1">
      <alignment vertical="justify" wrapText="1"/>
    </xf>
    <xf numFmtId="4" fontId="3" fillId="0" borderId="11" xfId="1" applyNumberFormat="1" applyFont="1" applyBorder="1" applyAlignment="1">
      <alignment horizontal="right"/>
    </xf>
    <xf numFmtId="164" fontId="6" fillId="0" borderId="0" xfId="1" applyNumberFormat="1" applyFont="1" applyAlignment="1">
      <alignment vertical="center"/>
    </xf>
    <xf numFmtId="164" fontId="6" fillId="0" borderId="9" xfId="1" applyNumberFormat="1" applyFont="1" applyBorder="1" applyAlignment="1">
      <alignment horizontal="left"/>
    </xf>
    <xf numFmtId="164" fontId="3" fillId="0" borderId="15" xfId="1" applyNumberFormat="1" applyFont="1" applyBorder="1" applyAlignment="1">
      <alignment horizontal="right"/>
    </xf>
    <xf numFmtId="164" fontId="6" fillId="0" borderId="4" xfId="1" applyNumberFormat="1" applyFont="1" applyBorder="1" applyAlignment="1">
      <alignment vertical="center" wrapText="1"/>
    </xf>
    <xf numFmtId="15" fontId="3" fillId="0" borderId="0" xfId="1" applyNumberFormat="1" applyFont="1" applyBorder="1" applyAlignment="1">
      <alignment horizontal="right" vertical="center"/>
    </xf>
    <xf numFmtId="164" fontId="6" fillId="0" borderId="6" xfId="1" applyNumberFormat="1" applyFont="1" applyBorder="1" applyAlignment="1">
      <alignment horizontal="left" vertical="center" wrapText="1"/>
    </xf>
    <xf numFmtId="164" fontId="6" fillId="3" borderId="14" xfId="1" applyNumberFormat="1" applyFont="1" applyFill="1" applyBorder="1" applyAlignment="1">
      <alignment horizontal="left" vertical="center"/>
    </xf>
    <xf numFmtId="3" fontId="6" fillId="0" borderId="4" xfId="1" applyNumberFormat="1" applyFont="1" applyBorder="1" applyAlignment="1">
      <alignment vertical="center"/>
    </xf>
    <xf numFmtId="3" fontId="3" fillId="0" borderId="0" xfId="1" applyNumberFormat="1" applyFont="1" applyBorder="1" applyAlignment="1">
      <alignment horizontal="right" vertical="center"/>
    </xf>
    <xf numFmtId="3" fontId="3" fillId="0" borderId="0" xfId="1" applyNumberFormat="1" applyFont="1" applyBorder="1" applyAlignment="1">
      <alignment horizontal="center" vertical="center"/>
    </xf>
    <xf numFmtId="3" fontId="3" fillId="0" borderId="0" xfId="1" applyNumberFormat="1" applyFont="1" applyBorder="1" applyAlignment="1">
      <alignment vertical="center"/>
    </xf>
    <xf numFmtId="4" fontId="3" fillId="0" borderId="0" xfId="1" applyNumberFormat="1" applyFont="1" applyBorder="1" applyAlignment="1">
      <alignment horizontal="right" vertical="center"/>
    </xf>
    <xf numFmtId="168" fontId="3" fillId="0" borderId="5" xfId="1" applyNumberFormat="1" applyFont="1" applyBorder="1" applyAlignment="1">
      <alignment vertical="center"/>
    </xf>
    <xf numFmtId="9" fontId="3" fillId="0" borderId="0" xfId="4" applyNumberFormat="1" applyFont="1" applyBorder="1" applyAlignment="1">
      <alignment horizontal="left" vertical="center"/>
    </xf>
    <xf numFmtId="168" fontId="6" fillId="0" borderId="14" xfId="1" applyNumberFormat="1" applyFont="1" applyBorder="1" applyAlignment="1">
      <alignment horizontal="left" vertical="center"/>
    </xf>
    <xf numFmtId="164" fontId="3" fillId="0" borderId="0" xfId="1" applyNumberFormat="1" applyFont="1" applyBorder="1" applyAlignment="1">
      <alignment horizontal="center" vertical="center"/>
    </xf>
    <xf numFmtId="164" fontId="7" fillId="0" borderId="0" xfId="1" applyNumberFormat="1" applyFont="1" applyBorder="1" applyAlignment="1">
      <alignment vertical="center"/>
    </xf>
    <xf numFmtId="169" fontId="3" fillId="0" borderId="0" xfId="1" applyNumberFormat="1" applyFont="1" applyBorder="1" applyAlignment="1">
      <alignment vertical="center"/>
    </xf>
    <xf numFmtId="9" fontId="3" fillId="0" borderId="0" xfId="4" applyFont="1" applyBorder="1" applyAlignment="1">
      <alignment horizontal="left" vertical="center"/>
    </xf>
    <xf numFmtId="164" fontId="6" fillId="0" borderId="4" xfId="1" applyNumberFormat="1" applyFont="1" applyBorder="1" applyAlignment="1">
      <alignment vertical="center"/>
    </xf>
    <xf numFmtId="0" fontId="8" fillId="0" borderId="0" xfId="0" applyFont="1"/>
    <xf numFmtId="164" fontId="6" fillId="0" borderId="0" xfId="1" applyNumberFormat="1" applyFont="1" applyBorder="1" applyAlignment="1">
      <alignment horizontal="left" vertical="center"/>
    </xf>
    <xf numFmtId="168" fontId="6" fillId="0" borderId="5" xfId="1" applyNumberFormat="1" applyFont="1" applyBorder="1" applyAlignment="1">
      <alignment vertical="center"/>
    </xf>
    <xf numFmtId="164" fontId="6" fillId="0" borderId="1" xfId="1" applyNumberFormat="1" applyFont="1" applyBorder="1" applyAlignment="1">
      <alignment vertical="center"/>
    </xf>
    <xf numFmtId="4" fontId="3" fillId="0" borderId="2" xfId="1" applyNumberFormat="1" applyFont="1" applyBorder="1" applyAlignment="1">
      <alignment horizontal="right" vertical="center"/>
    </xf>
    <xf numFmtId="164" fontId="6" fillId="0" borderId="2" xfId="1" applyNumberFormat="1" applyFont="1" applyBorder="1" applyAlignment="1">
      <alignment horizontal="left" vertical="center"/>
    </xf>
    <xf numFmtId="3" fontId="3" fillId="0" borderId="2" xfId="1" applyNumberFormat="1" applyFont="1" applyBorder="1" applyAlignment="1">
      <alignment vertical="center"/>
    </xf>
    <xf numFmtId="169" fontId="3" fillId="0" borderId="2" xfId="1" applyNumberFormat="1" applyFont="1" applyBorder="1" applyAlignment="1">
      <alignment vertical="center"/>
    </xf>
    <xf numFmtId="169" fontId="6" fillId="0" borderId="14" xfId="1" applyNumberFormat="1" applyFont="1" applyBorder="1" applyAlignment="1">
      <alignment vertical="center"/>
    </xf>
    <xf numFmtId="164" fontId="3" fillId="0" borderId="19" xfId="1" applyNumberFormat="1" applyFont="1" applyBorder="1" applyAlignment="1">
      <alignment vertical="center"/>
    </xf>
    <xf numFmtId="164" fontId="3" fillId="0" borderId="20" xfId="1" applyNumberFormat="1" applyFont="1" applyBorder="1" applyAlignment="1">
      <alignment vertical="center"/>
    </xf>
    <xf numFmtId="164" fontId="3" fillId="0" borderId="20" xfId="1" applyNumberFormat="1" applyFont="1" applyBorder="1" applyAlignment="1">
      <alignment vertical="center" wrapText="1"/>
    </xf>
    <xf numFmtId="164" fontId="3" fillId="0" borderId="21" xfId="1" applyNumberFormat="1" applyFont="1" applyBorder="1" applyAlignment="1">
      <alignment vertical="center" wrapText="1"/>
    </xf>
    <xf numFmtId="164" fontId="3" fillId="0" borderId="0" xfId="1" applyNumberFormat="1" applyFont="1" applyBorder="1" applyAlignment="1">
      <alignment horizontal="justify" vertical="center" wrapText="1"/>
    </xf>
    <xf numFmtId="164" fontId="3" fillId="0" borderId="5" xfId="1" applyNumberFormat="1" applyFont="1" applyBorder="1" applyAlignment="1">
      <alignment horizontal="justify" vertical="center" wrapText="1"/>
    </xf>
    <xf numFmtId="164" fontId="3" fillId="0" borderId="10" xfId="1" applyNumberFormat="1" applyFont="1" applyBorder="1" applyAlignment="1">
      <alignment horizontal="justify" vertical="center" wrapText="1"/>
    </xf>
    <xf numFmtId="164" fontId="3" fillId="0" borderId="11" xfId="1" applyNumberFormat="1" applyFont="1" applyBorder="1" applyAlignment="1">
      <alignment horizontal="justify" vertical="center" wrapText="1"/>
    </xf>
    <xf numFmtId="164" fontId="3" fillId="0" borderId="16" xfId="1" applyNumberFormat="1" applyFont="1" applyBorder="1" applyAlignment="1">
      <alignment vertical="center"/>
    </xf>
    <xf numFmtId="3" fontId="3" fillId="0" borderId="17" xfId="1" applyNumberFormat="1" applyFont="1" applyBorder="1" applyAlignment="1">
      <alignment vertical="center"/>
    </xf>
    <xf numFmtId="164" fontId="3" fillId="0" borderId="18" xfId="1" applyNumberFormat="1" applyFont="1" applyBorder="1" applyAlignment="1">
      <alignment vertical="center"/>
    </xf>
    <xf numFmtId="170" fontId="3" fillId="0" borderId="4" xfId="1" applyNumberFormat="1" applyFont="1" applyBorder="1" applyAlignment="1">
      <alignment horizontal="left" vertical="center"/>
    </xf>
    <xf numFmtId="164" fontId="3" fillId="0" borderId="9" xfId="1" applyNumberFormat="1" applyFont="1" applyBorder="1" applyAlignment="1">
      <alignment vertical="center"/>
    </xf>
    <xf numFmtId="164" fontId="3" fillId="0" borderId="10" xfId="1" applyNumberFormat="1" applyFont="1" applyBorder="1" applyAlignment="1">
      <alignment horizontal="center" vertical="center"/>
    </xf>
    <xf numFmtId="164" fontId="10" fillId="0" borderId="10" xfId="1" applyNumberFormat="1" applyFont="1" applyBorder="1" applyAlignment="1">
      <alignment horizontal="right" vertical="center"/>
    </xf>
    <xf numFmtId="164" fontId="6" fillId="0" borderId="10" xfId="1" applyNumberFormat="1" applyFont="1" applyBorder="1" applyAlignment="1">
      <alignment horizontal="right" vertical="center"/>
    </xf>
    <xf numFmtId="167" fontId="3" fillId="0" borderId="10" xfId="0" applyNumberFormat="1" applyFont="1" applyBorder="1" applyAlignment="1">
      <alignment vertical="center"/>
    </xf>
    <xf numFmtId="164" fontId="6" fillId="0" borderId="7" xfId="1" applyNumberFormat="1" applyFont="1" applyBorder="1" applyAlignment="1">
      <alignment horizontal="left" vertical="center"/>
    </xf>
    <xf numFmtId="171" fontId="10" fillId="0" borderId="0" xfId="1" applyNumberFormat="1" applyFont="1" applyBorder="1" applyAlignment="1">
      <alignment horizontal="right" vertical="center"/>
    </xf>
    <xf numFmtId="164" fontId="3" fillId="0" borderId="0" xfId="1" applyNumberFormat="1" applyFont="1" applyAlignment="1">
      <alignment horizontal="center" vertical="center"/>
    </xf>
    <xf numFmtId="164" fontId="10" fillId="0" borderId="0" xfId="1" applyNumberFormat="1" applyFont="1" applyAlignment="1">
      <alignment horizontal="right" vertical="center"/>
    </xf>
    <xf numFmtId="169" fontId="3" fillId="0" borderId="0" xfId="1" applyNumberFormat="1" applyFont="1" applyAlignment="1">
      <alignment vertical="center"/>
    </xf>
    <xf numFmtId="3" fontId="3" fillId="0" borderId="0" xfId="1" applyNumberFormat="1" applyFont="1" applyAlignment="1">
      <alignment vertical="center"/>
    </xf>
    <xf numFmtId="171" fontId="3" fillId="0" borderId="0" xfId="1" applyNumberFormat="1" applyFont="1" applyAlignment="1">
      <alignment vertical="center"/>
    </xf>
    <xf numFmtId="171" fontId="3" fillId="0" borderId="0" xfId="1" applyNumberFormat="1" applyFont="1" applyBorder="1" applyAlignment="1">
      <alignment horizontal="right" vertical="center"/>
    </xf>
    <xf numFmtId="164" fontId="3" fillId="0" borderId="0" xfId="1" applyNumberFormat="1" applyFont="1" applyAlignment="1">
      <alignment horizontal="right" vertical="center"/>
    </xf>
    <xf numFmtId="171" fontId="3" fillId="0" borderId="0" xfId="1" applyNumberFormat="1" applyFont="1" applyBorder="1" applyAlignment="1">
      <alignment vertical="center"/>
    </xf>
    <xf numFmtId="171" fontId="10" fillId="0" borderId="0" xfId="1" applyNumberFormat="1" applyFont="1" applyAlignment="1">
      <alignment horizontal="right" vertical="center"/>
    </xf>
    <xf numFmtId="171" fontId="10" fillId="0" borderId="0" xfId="1" applyNumberFormat="1" applyFont="1" applyBorder="1" applyAlignment="1">
      <alignment vertical="center"/>
    </xf>
    <xf numFmtId="3" fontId="6" fillId="0" borderId="0" xfId="1" applyNumberFormat="1" applyFont="1" applyAlignment="1">
      <alignment vertical="center"/>
    </xf>
    <xf numFmtId="167" fontId="3" fillId="0" borderId="0" xfId="1" applyNumberFormat="1" applyFont="1" applyAlignment="1">
      <alignment horizontal="right" vertical="center"/>
    </xf>
    <xf numFmtId="167" fontId="10" fillId="0" borderId="0" xfId="1" applyNumberFormat="1" applyFont="1" applyAlignment="1">
      <alignment horizontal="right" vertical="center"/>
    </xf>
    <xf numFmtId="9" fontId="3" fillId="0" borderId="0" xfId="1" applyNumberFormat="1" applyFont="1" applyAlignment="1">
      <alignment horizontal="left" vertical="center"/>
    </xf>
    <xf numFmtId="172" fontId="3" fillId="0" borderId="0" xfId="1" applyNumberFormat="1" applyFont="1" applyAlignment="1">
      <alignment horizontal="left" vertical="center"/>
    </xf>
    <xf numFmtId="167" fontId="3" fillId="0" borderId="0" xfId="0" applyNumberFormat="1" applyFont="1" applyAlignment="1">
      <alignment vertical="center"/>
    </xf>
    <xf numFmtId="171" fontId="11" fillId="0" borderId="0" xfId="1" applyNumberFormat="1" applyFont="1" applyAlignment="1">
      <alignment vertical="center"/>
    </xf>
    <xf numFmtId="171" fontId="10" fillId="0" borderId="0" xfId="1" applyNumberFormat="1" applyFont="1" applyAlignment="1">
      <alignment vertical="center"/>
    </xf>
    <xf numFmtId="164" fontId="3" fillId="0" borderId="4" xfId="1" applyNumberFormat="1" applyFont="1" applyBorder="1" applyAlignment="1">
      <alignment horizontal="left" vertical="center" wrapText="1"/>
    </xf>
    <xf numFmtId="164" fontId="3" fillId="0" borderId="0" xfId="1" applyNumberFormat="1" applyFont="1" applyBorder="1" applyAlignment="1">
      <alignment horizontal="left" vertical="center" wrapText="1"/>
    </xf>
    <xf numFmtId="164" fontId="3" fillId="0" borderId="5" xfId="1" applyNumberFormat="1" applyFont="1" applyBorder="1" applyAlignment="1">
      <alignment horizontal="left" vertical="center" wrapText="1"/>
    </xf>
    <xf numFmtId="3" fontId="6" fillId="0" borderId="1" xfId="1" applyNumberFormat="1" applyFont="1" applyBorder="1" applyAlignment="1">
      <alignment horizontal="left" vertical="center"/>
    </xf>
    <xf numFmtId="3" fontId="6" fillId="0" borderId="2" xfId="1" applyNumberFormat="1" applyFont="1" applyBorder="1" applyAlignment="1">
      <alignment horizontal="left" vertical="center"/>
    </xf>
    <xf numFmtId="3" fontId="6" fillId="0" borderId="3" xfId="1" applyNumberFormat="1" applyFont="1" applyBorder="1" applyAlignment="1">
      <alignment horizontal="left" vertical="center"/>
    </xf>
    <xf numFmtId="164" fontId="6" fillId="0" borderId="1" xfId="1" applyNumberFormat="1" applyFont="1" applyBorder="1" applyAlignment="1">
      <alignment horizontal="left" vertical="center"/>
    </xf>
    <xf numFmtId="164" fontId="6" fillId="0" borderId="2" xfId="1" applyNumberFormat="1" applyFont="1" applyBorder="1" applyAlignment="1">
      <alignment horizontal="left" vertical="center"/>
    </xf>
    <xf numFmtId="164" fontId="6" fillId="0" borderId="3" xfId="1" applyNumberFormat="1" applyFont="1" applyBorder="1" applyAlignment="1">
      <alignment horizontal="left" vertical="center"/>
    </xf>
    <xf numFmtId="164" fontId="9" fillId="3" borderId="6" xfId="1" applyNumberFormat="1" applyFont="1" applyFill="1" applyBorder="1" applyAlignment="1">
      <alignment horizontal="left" vertical="center" wrapText="1"/>
    </xf>
    <xf numFmtId="164" fontId="9" fillId="3" borderId="7" xfId="1" applyNumberFormat="1" applyFont="1" applyFill="1" applyBorder="1" applyAlignment="1">
      <alignment horizontal="left" vertical="center" wrapText="1"/>
    </xf>
    <xf numFmtId="164" fontId="9" fillId="3" borderId="8" xfId="1" applyNumberFormat="1" applyFont="1" applyFill="1" applyBorder="1" applyAlignment="1">
      <alignment horizontal="left" vertical="center" wrapText="1"/>
    </xf>
    <xf numFmtId="164" fontId="9" fillId="3" borderId="16" xfId="1" applyNumberFormat="1" applyFont="1" applyFill="1" applyBorder="1" applyAlignment="1">
      <alignment horizontal="left" vertical="center" wrapText="1"/>
    </xf>
    <xf numFmtId="164" fontId="9" fillId="3" borderId="17" xfId="1" applyNumberFormat="1" applyFont="1" applyFill="1" applyBorder="1" applyAlignment="1">
      <alignment horizontal="left" vertical="center" wrapText="1"/>
    </xf>
    <xf numFmtId="164" fontId="9" fillId="3" borderId="18" xfId="1" applyNumberFormat="1" applyFont="1" applyFill="1" applyBorder="1" applyAlignment="1">
      <alignment horizontal="left" vertical="center" wrapText="1"/>
    </xf>
    <xf numFmtId="164" fontId="3" fillId="0" borderId="6" xfId="1" applyNumberFormat="1" applyFont="1" applyBorder="1" applyAlignment="1">
      <alignment horizontal="left" vertical="center" wrapText="1"/>
    </xf>
    <xf numFmtId="164" fontId="3" fillId="0" borderId="7" xfId="1" applyNumberFormat="1" applyFont="1" applyBorder="1" applyAlignment="1">
      <alignment horizontal="left" vertical="center" wrapText="1"/>
    </xf>
    <xf numFmtId="164" fontId="3" fillId="0" borderId="8" xfId="1" applyNumberFormat="1" applyFont="1" applyBorder="1" applyAlignment="1">
      <alignment horizontal="left" vertical="center" wrapText="1"/>
    </xf>
    <xf numFmtId="164" fontId="3" fillId="0" borderId="9" xfId="1" applyNumberFormat="1" applyFont="1" applyBorder="1" applyAlignment="1">
      <alignment horizontal="left" vertical="center" wrapText="1"/>
    </xf>
    <xf numFmtId="164" fontId="3" fillId="0" borderId="10" xfId="1" applyNumberFormat="1" applyFont="1" applyBorder="1" applyAlignment="1">
      <alignment horizontal="left" vertical="center" wrapText="1"/>
    </xf>
    <xf numFmtId="164" fontId="3" fillId="0" borderId="11" xfId="1" applyNumberFormat="1" applyFont="1" applyBorder="1" applyAlignment="1">
      <alignment horizontal="left" vertical="center" wrapText="1"/>
    </xf>
    <xf numFmtId="164" fontId="7" fillId="3" borderId="4" xfId="1" applyNumberFormat="1" applyFont="1" applyFill="1" applyBorder="1" applyAlignment="1">
      <alignment horizontal="left"/>
    </xf>
    <xf numFmtId="164" fontId="7" fillId="3" borderId="0" xfId="1" applyNumberFormat="1" applyFont="1" applyFill="1" applyBorder="1" applyAlignment="1">
      <alignment horizontal="left"/>
    </xf>
    <xf numFmtId="164" fontId="7" fillId="0" borderId="4" xfId="1" applyNumberFormat="1" applyFont="1" applyBorder="1" applyAlignment="1">
      <alignment horizontal="left"/>
    </xf>
    <xf numFmtId="164" fontId="7" fillId="0" borderId="0" xfId="1" applyNumberFormat="1" applyFont="1" applyBorder="1" applyAlignment="1">
      <alignment horizontal="left"/>
    </xf>
    <xf numFmtId="164" fontId="6" fillId="0" borderId="9" xfId="1" applyNumberFormat="1" applyFont="1" applyBorder="1" applyAlignment="1">
      <alignment horizontal="left"/>
    </xf>
    <xf numFmtId="164" fontId="6" fillId="0" borderId="10" xfId="1" applyNumberFormat="1" applyFont="1" applyBorder="1" applyAlignment="1">
      <alignment horizontal="left"/>
    </xf>
    <xf numFmtId="164" fontId="7" fillId="0" borderId="6" xfId="1" applyNumberFormat="1" applyFont="1" applyFill="1" applyBorder="1" applyAlignment="1">
      <alignment horizontal="center"/>
    </xf>
    <xf numFmtId="164" fontId="7" fillId="0" borderId="8" xfId="1" applyNumberFormat="1" applyFont="1" applyFill="1" applyBorder="1" applyAlignment="1">
      <alignment horizontal="center"/>
    </xf>
    <xf numFmtId="164" fontId="7" fillId="0" borderId="7" xfId="1" applyNumberFormat="1" applyFont="1" applyFill="1" applyBorder="1" applyAlignment="1">
      <alignment horizontal="center"/>
    </xf>
    <xf numFmtId="15" fontId="2" fillId="2" borderId="1" xfId="1" applyNumberFormat="1" applyFont="1" applyFill="1" applyBorder="1" applyAlignment="1">
      <alignment horizontal="center" vertical="center"/>
    </xf>
    <xf numFmtId="15" fontId="2" fillId="2" borderId="2" xfId="1" applyNumberFormat="1" applyFont="1" applyFill="1" applyBorder="1" applyAlignment="1">
      <alignment horizontal="center" vertical="center"/>
    </xf>
    <xf numFmtId="15" fontId="2" fillId="2" borderId="3" xfId="1" applyNumberFormat="1" applyFont="1" applyFill="1" applyBorder="1" applyAlignment="1">
      <alignment horizontal="center" vertical="center"/>
    </xf>
    <xf numFmtId="15" fontId="2" fillId="2" borderId="1" xfId="1" applyNumberFormat="1" applyFont="1" applyFill="1" applyBorder="1" applyAlignment="1">
      <alignment horizontal="center"/>
    </xf>
    <xf numFmtId="15" fontId="2" fillId="2" borderId="2" xfId="1" applyNumberFormat="1" applyFont="1" applyFill="1" applyBorder="1" applyAlignment="1">
      <alignment horizontal="center"/>
    </xf>
    <xf numFmtId="15" fontId="2" fillId="2" borderId="3" xfId="1" applyNumberFormat="1" applyFont="1" applyFill="1" applyBorder="1" applyAlignment="1">
      <alignment horizontal="center"/>
    </xf>
    <xf numFmtId="15" fontId="5" fillId="2" borderId="1" xfId="1" applyNumberFormat="1" applyFont="1" applyFill="1" applyBorder="1" applyAlignment="1">
      <alignment horizontal="center"/>
    </xf>
    <xf numFmtId="15" fontId="5" fillId="2" borderId="2" xfId="1" applyNumberFormat="1" applyFont="1" applyFill="1" applyBorder="1" applyAlignment="1">
      <alignment horizontal="center"/>
    </xf>
    <xf numFmtId="15" fontId="5" fillId="2" borderId="3" xfId="1" applyNumberFormat="1" applyFont="1" applyFill="1" applyBorder="1" applyAlignment="1">
      <alignment horizontal="center"/>
    </xf>
    <xf numFmtId="3" fontId="3" fillId="0" borderId="0" xfId="3" applyNumberFormat="1" applyFont="1" applyBorder="1" applyAlignment="1">
      <alignment horizontal="left" vertical="center"/>
    </xf>
    <xf numFmtId="0" fontId="0" fillId="0" borderId="5" xfId="0" applyBorder="1" applyAlignment="1">
      <alignment horizontal="left" vertical="center"/>
    </xf>
  </cellXfs>
  <cellStyles count="5">
    <cellStyle name="Millares 2_Libro1(1)" xfId="2"/>
    <cellStyle name="Normal" xfId="0" builtinId="0"/>
    <cellStyle name="Normal_1299 2" xfId="3"/>
    <cellStyle name="Normal_1299 2_Libro1(1)" xfId="1"/>
    <cellStyle name="Porcentual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52935</xdr:colOff>
      <xdr:row>0</xdr:row>
      <xdr:rowOff>31751</xdr:rowOff>
    </xdr:from>
    <xdr:to>
      <xdr:col>0</xdr:col>
      <xdr:colOff>1157835</xdr:colOff>
      <xdr:row>0</xdr:row>
      <xdr:rowOff>822669</xdr:rowOff>
    </xdr:to>
    <xdr:pic>
      <xdr:nvPicPr>
        <xdr:cNvPr id="2" name="Imagen 1" descr="Resultado de imagen de GHREVISORE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52935" y="31751"/>
          <a:ext cx="1104900" cy="79091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tabColor theme="5" tint="0.79998168889431442"/>
    <pageSetUpPr fitToPage="1"/>
  </sheetPr>
  <dimension ref="A1:I87"/>
  <sheetViews>
    <sheetView tabSelected="1" zoomScale="90" zoomScaleNormal="90" workbookViewId="0">
      <pane ySplit="3" topLeftCell="A4" activePane="bottomLeft" state="frozen"/>
      <selection activeCell="F18" sqref="F18"/>
      <selection pane="bottomLeft" activeCell="D32" sqref="D32"/>
    </sheetView>
  </sheetViews>
  <sheetFormatPr baseColWidth="10" defaultRowHeight="12.75"/>
  <cols>
    <col min="1" max="1" width="52.85546875" style="1" bestFit="1" customWidth="1"/>
    <col min="2" max="2" width="14.5703125" style="1" customWidth="1"/>
    <col min="3" max="3" width="4.28515625" style="1" customWidth="1"/>
    <col min="4" max="4" width="10.28515625" style="1" bestFit="1" customWidth="1"/>
    <col min="5" max="5" width="2.85546875" style="1" customWidth="1"/>
    <col min="6" max="6" width="8.7109375" style="1" bestFit="1" customWidth="1"/>
    <col min="7" max="7" width="3" style="1" customWidth="1"/>
    <col min="8" max="8" width="15.7109375" style="1" customWidth="1"/>
    <col min="9" max="9" width="14.85546875" style="1" bestFit="1" customWidth="1"/>
    <col min="10" max="16384" width="11.42578125" style="1"/>
  </cols>
  <sheetData>
    <row r="1" spans="1:9" ht="75" customHeight="1" thickBot="1">
      <c r="A1" s="152" t="s">
        <v>52</v>
      </c>
      <c r="B1" s="153"/>
      <c r="C1" s="153"/>
      <c r="D1" s="153"/>
      <c r="E1" s="153"/>
      <c r="F1" s="153"/>
      <c r="G1" s="153"/>
      <c r="H1" s="153"/>
      <c r="I1" s="154"/>
    </row>
    <row r="2" spans="1:9" ht="20.100000000000001" customHeight="1" thickBot="1">
      <c r="A2" s="155" t="s">
        <v>53</v>
      </c>
      <c r="B2" s="156"/>
      <c r="C2" s="156"/>
      <c r="D2" s="156"/>
      <c r="E2" s="156"/>
      <c r="F2" s="156"/>
      <c r="G2" s="156"/>
      <c r="H2" s="156"/>
      <c r="I2" s="157"/>
    </row>
    <row r="3" spans="1:9" ht="15" customHeight="1" thickBot="1">
      <c r="A3" s="158" t="s">
        <v>0</v>
      </c>
      <c r="B3" s="159"/>
      <c r="C3" s="159"/>
      <c r="D3" s="159"/>
      <c r="E3" s="159"/>
      <c r="F3" s="159"/>
      <c r="G3" s="159"/>
      <c r="H3" s="159"/>
      <c r="I3" s="160"/>
    </row>
    <row r="4" spans="1:9" ht="15" customHeight="1" thickBot="1">
      <c r="A4" s="2"/>
      <c r="B4" s="3"/>
      <c r="C4" s="3"/>
      <c r="D4" s="3"/>
      <c r="E4" s="3"/>
      <c r="F4" s="3"/>
      <c r="G4" s="3"/>
      <c r="H4" s="3"/>
      <c r="I4" s="4"/>
    </row>
    <row r="5" spans="1:9" ht="15" customHeight="1">
      <c r="A5" s="6" t="s">
        <v>1</v>
      </c>
      <c r="B5" s="7"/>
      <c r="C5" s="8"/>
      <c r="D5" s="8"/>
      <c r="E5" s="8"/>
      <c r="F5" s="8"/>
      <c r="G5" s="7"/>
      <c r="H5" s="7"/>
      <c r="I5" s="9"/>
    </row>
    <row r="6" spans="1:9" ht="15" customHeight="1">
      <c r="A6" s="10" t="s">
        <v>2</v>
      </c>
      <c r="B6" s="161"/>
      <c r="C6" s="161"/>
      <c r="D6" s="11"/>
      <c r="E6" s="12"/>
      <c r="F6" s="13"/>
      <c r="G6" s="14" t="s">
        <v>3</v>
      </c>
      <c r="H6" s="161"/>
      <c r="I6" s="162"/>
    </row>
    <row r="7" spans="1:9" ht="15" customHeight="1">
      <c r="A7" s="10" t="s">
        <v>4</v>
      </c>
      <c r="B7" s="3"/>
      <c r="C7" s="3"/>
      <c r="D7" s="3"/>
      <c r="E7" s="3"/>
      <c r="F7" s="3"/>
      <c r="G7" s="3"/>
      <c r="H7" s="15"/>
      <c r="I7" s="16"/>
    </row>
    <row r="8" spans="1:9" ht="15" customHeight="1" thickBot="1">
      <c r="A8" s="17"/>
      <c r="B8" s="18"/>
      <c r="C8" s="18"/>
      <c r="D8" s="18"/>
      <c r="E8" s="18"/>
      <c r="F8" s="18"/>
      <c r="G8" s="18"/>
      <c r="H8" s="18"/>
      <c r="I8" s="19"/>
    </row>
    <row r="9" spans="1:9" ht="15" customHeight="1" thickBot="1">
      <c r="A9" s="20" t="s">
        <v>5</v>
      </c>
      <c r="B9" s="21"/>
      <c r="C9" s="21"/>
      <c r="D9" s="3"/>
      <c r="E9" s="22" t="s">
        <v>6</v>
      </c>
      <c r="F9" s="8"/>
      <c r="G9" s="8"/>
      <c r="H9" s="7"/>
      <c r="I9" s="9"/>
    </row>
    <row r="10" spans="1:9" ht="15" customHeight="1">
      <c r="A10" s="10" t="s">
        <v>7</v>
      </c>
      <c r="B10" s="23">
        <v>42824</v>
      </c>
      <c r="C10" s="21"/>
      <c r="D10" s="3"/>
      <c r="E10" s="2" t="s">
        <v>8</v>
      </c>
      <c r="F10" s="3"/>
      <c r="G10" s="24"/>
      <c r="H10" s="25"/>
      <c r="I10" s="26">
        <v>1000000</v>
      </c>
    </row>
    <row r="11" spans="1:9" ht="15" customHeight="1">
      <c r="A11" s="27" t="s">
        <v>9</v>
      </c>
      <c r="B11" s="28">
        <v>42226</v>
      </c>
      <c r="C11" s="29"/>
      <c r="D11" s="30"/>
      <c r="E11" s="31" t="s">
        <v>10</v>
      </c>
      <c r="F11" s="30"/>
      <c r="G11" s="32"/>
      <c r="H11" s="33"/>
      <c r="I11" s="34">
        <v>100000</v>
      </c>
    </row>
    <row r="12" spans="1:9" ht="15" customHeight="1">
      <c r="A12" s="27" t="s">
        <v>11</v>
      </c>
      <c r="B12" s="35">
        <f>DAYS360(B11,B10)+1</f>
        <v>591</v>
      </c>
      <c r="C12" s="30"/>
      <c r="D12" s="30"/>
      <c r="E12" s="31" t="s">
        <v>12</v>
      </c>
      <c r="F12" s="30"/>
      <c r="G12" s="32"/>
      <c r="H12" s="33"/>
      <c r="I12" s="34">
        <v>0</v>
      </c>
    </row>
    <row r="13" spans="1:9" ht="15" customHeight="1" thickBot="1">
      <c r="A13" s="36" t="s">
        <v>13</v>
      </c>
      <c r="B13" s="28">
        <v>42736</v>
      </c>
      <c r="C13" s="30"/>
      <c r="D13" s="30"/>
      <c r="E13" s="37" t="s">
        <v>14</v>
      </c>
      <c r="F13" s="38"/>
      <c r="G13" s="39"/>
      <c r="H13" s="33"/>
      <c r="I13" s="40">
        <f>SUM(I10:I12)</f>
        <v>1100000</v>
      </c>
    </row>
    <row r="14" spans="1:9" ht="15" customHeight="1" thickTop="1" thickBot="1">
      <c r="A14" s="36"/>
      <c r="B14" s="28"/>
      <c r="C14" s="30"/>
      <c r="D14" s="30"/>
      <c r="E14" s="41" t="s">
        <v>15</v>
      </c>
      <c r="F14" s="42"/>
      <c r="G14" s="43"/>
      <c r="H14" s="44"/>
      <c r="I14" s="45"/>
    </row>
    <row r="15" spans="1:9" ht="15" customHeight="1" thickBot="1">
      <c r="A15" s="36"/>
      <c r="B15" s="28"/>
      <c r="C15" s="30"/>
      <c r="D15" s="30"/>
      <c r="E15" s="46"/>
      <c r="F15" s="46"/>
      <c r="G15" s="47"/>
      <c r="H15" s="48"/>
      <c r="I15" s="49"/>
    </row>
    <row r="16" spans="1:9" ht="15" customHeight="1" thickBot="1">
      <c r="A16" s="149" t="s">
        <v>16</v>
      </c>
      <c r="B16" s="150"/>
      <c r="C16" s="30"/>
      <c r="D16" s="149" t="s">
        <v>17</v>
      </c>
      <c r="E16" s="151"/>
      <c r="F16" s="151"/>
      <c r="G16" s="151"/>
      <c r="H16" s="151"/>
      <c r="I16" s="150"/>
    </row>
    <row r="17" spans="1:9" ht="15" customHeight="1" thickBot="1">
      <c r="A17" s="50" t="s">
        <v>18</v>
      </c>
      <c r="B17" s="51">
        <f>+$B$10</f>
        <v>42824</v>
      </c>
      <c r="C17" s="30"/>
      <c r="D17" s="143" t="s">
        <v>19</v>
      </c>
      <c r="E17" s="144"/>
      <c r="F17" s="144"/>
      <c r="G17" s="144"/>
      <c r="H17" s="144"/>
      <c r="I17" s="51">
        <f>+$B$10</f>
        <v>42824</v>
      </c>
    </row>
    <row r="18" spans="1:9" ht="15" customHeight="1">
      <c r="A18" s="52" t="s">
        <v>20</v>
      </c>
      <c r="B18" s="53">
        <f>+$B$13</f>
        <v>42736</v>
      </c>
      <c r="C18" s="30"/>
      <c r="D18" s="145" t="s">
        <v>21</v>
      </c>
      <c r="E18" s="146"/>
      <c r="F18" s="146"/>
      <c r="G18" s="146"/>
      <c r="H18" s="146"/>
      <c r="I18" s="53">
        <f>+$B$13</f>
        <v>42736</v>
      </c>
    </row>
    <row r="19" spans="1:9" ht="15" customHeight="1" thickBot="1">
      <c r="A19" s="54" t="s">
        <v>22</v>
      </c>
      <c r="B19" s="55">
        <f>DAYS360(B18,B17)+1</f>
        <v>90</v>
      </c>
      <c r="C19" s="30"/>
      <c r="D19" s="147" t="s">
        <v>23</v>
      </c>
      <c r="E19" s="148"/>
      <c r="F19" s="148"/>
      <c r="G19" s="148"/>
      <c r="H19" s="148"/>
      <c r="I19" s="55">
        <f>DAYS360(I18,I17)+1</f>
        <v>90</v>
      </c>
    </row>
    <row r="20" spans="1:9" ht="15" customHeight="1" thickBot="1">
      <c r="A20" s="36"/>
      <c r="B20" s="28"/>
      <c r="C20" s="30"/>
      <c r="D20" s="30"/>
      <c r="E20" s="30"/>
      <c r="F20" s="30"/>
      <c r="G20" s="32"/>
      <c r="H20" s="33"/>
      <c r="I20" s="34"/>
    </row>
    <row r="21" spans="1:9" ht="15" customHeight="1" thickBot="1">
      <c r="A21" s="149" t="s">
        <v>24</v>
      </c>
      <c r="B21" s="150"/>
      <c r="C21" s="30"/>
      <c r="D21" s="149" t="s">
        <v>25</v>
      </c>
      <c r="E21" s="151"/>
      <c r="F21" s="151"/>
      <c r="G21" s="151"/>
      <c r="H21" s="151"/>
      <c r="I21" s="150"/>
    </row>
    <row r="22" spans="1:9" ht="15" customHeight="1" thickBot="1">
      <c r="A22" s="50" t="s">
        <v>26</v>
      </c>
      <c r="B22" s="51">
        <f>+B11</f>
        <v>42226</v>
      </c>
      <c r="C22" s="30"/>
      <c r="D22" s="143" t="s">
        <v>27</v>
      </c>
      <c r="E22" s="144"/>
      <c r="F22" s="144"/>
      <c r="G22" s="144"/>
      <c r="H22" s="144"/>
      <c r="I22" s="51">
        <f>+$B$10</f>
        <v>42824</v>
      </c>
    </row>
    <row r="23" spans="1:9" ht="15" customHeight="1">
      <c r="A23" s="52" t="s">
        <v>28</v>
      </c>
      <c r="B23" s="53">
        <f>+B10</f>
        <v>42824</v>
      </c>
      <c r="C23" s="30"/>
      <c r="D23" s="145" t="s">
        <v>29</v>
      </c>
      <c r="E23" s="146"/>
      <c r="F23" s="146"/>
      <c r="G23" s="146"/>
      <c r="H23" s="146"/>
      <c r="I23" s="53">
        <f>+$B$13</f>
        <v>42736</v>
      </c>
    </row>
    <row r="24" spans="1:9" ht="15" customHeight="1" thickBot="1">
      <c r="A24" s="57" t="s">
        <v>30</v>
      </c>
      <c r="B24" s="55">
        <f>(DAYS360(B22,B23)+1)/360*15</f>
        <v>24.625</v>
      </c>
      <c r="C24" s="30"/>
      <c r="D24" s="147" t="s">
        <v>31</v>
      </c>
      <c r="E24" s="148"/>
      <c r="F24" s="148"/>
      <c r="G24" s="148"/>
      <c r="H24" s="148"/>
      <c r="I24" s="55">
        <f>DAYS360(I23,I22)+1</f>
        <v>90</v>
      </c>
    </row>
    <row r="25" spans="1:9" ht="15" customHeight="1" thickBot="1">
      <c r="A25" s="50" t="s">
        <v>32</v>
      </c>
      <c r="B25" s="58">
        <v>17</v>
      </c>
      <c r="C25" s="30"/>
      <c r="D25" s="30"/>
      <c r="E25" s="30"/>
      <c r="F25" s="30"/>
      <c r="G25" s="32"/>
      <c r="H25" s="33"/>
      <c r="I25" s="34"/>
    </row>
    <row r="26" spans="1:9" ht="15" customHeight="1" thickBot="1">
      <c r="A26" s="54" t="s">
        <v>33</v>
      </c>
      <c r="B26" s="55">
        <f>+B24-B25</f>
        <v>7.625</v>
      </c>
      <c r="C26" s="30"/>
      <c r="D26" s="30"/>
      <c r="E26" s="30"/>
      <c r="F26" s="30"/>
      <c r="G26" s="32"/>
      <c r="H26" s="33"/>
      <c r="I26" s="34"/>
    </row>
    <row r="27" spans="1:9" ht="15" customHeight="1" thickBot="1">
      <c r="A27" s="59"/>
      <c r="B27" s="60"/>
      <c r="C27" s="3"/>
      <c r="D27" s="3"/>
      <c r="E27" s="3"/>
      <c r="F27" s="3"/>
      <c r="G27" s="24"/>
      <c r="H27" s="25"/>
      <c r="I27" s="26"/>
    </row>
    <row r="28" spans="1:9" ht="15" customHeight="1" thickBot="1">
      <c r="A28" s="61"/>
      <c r="B28" s="7"/>
      <c r="C28" s="7"/>
      <c r="D28" s="7"/>
      <c r="E28" s="7"/>
      <c r="F28" s="7"/>
      <c r="G28" s="7"/>
      <c r="H28" s="7"/>
      <c r="I28" s="9"/>
    </row>
    <row r="29" spans="1:9" ht="15" customHeight="1" thickBot="1">
      <c r="A29" s="62" t="s">
        <v>34</v>
      </c>
      <c r="B29" s="3"/>
      <c r="C29" s="3"/>
      <c r="D29" s="3"/>
      <c r="E29" s="3"/>
      <c r="F29" s="3"/>
      <c r="G29" s="3"/>
      <c r="H29" s="3"/>
      <c r="I29" s="4"/>
    </row>
    <row r="30" spans="1:9" ht="15" customHeight="1">
      <c r="A30" s="63" t="s">
        <v>35</v>
      </c>
      <c r="B30" s="64">
        <f>I13-I12</f>
        <v>1100000</v>
      </c>
      <c r="C30" s="65" t="s">
        <v>36</v>
      </c>
      <c r="D30" s="66">
        <v>30</v>
      </c>
      <c r="E30" s="65" t="s">
        <v>37</v>
      </c>
      <c r="F30" s="67">
        <f>+B26</f>
        <v>7.625</v>
      </c>
      <c r="G30" s="66"/>
      <c r="H30" s="66"/>
      <c r="I30" s="68">
        <f>ROUND(((B30/D30)*F30),0)</f>
        <v>279583</v>
      </c>
    </row>
    <row r="31" spans="1:9" ht="15" customHeight="1">
      <c r="A31" s="63" t="s">
        <v>38</v>
      </c>
      <c r="B31" s="64">
        <f>I13</f>
        <v>1100000</v>
      </c>
      <c r="C31" s="65" t="s">
        <v>36</v>
      </c>
      <c r="D31" s="64">
        <v>360</v>
      </c>
      <c r="E31" s="65" t="s">
        <v>37</v>
      </c>
      <c r="F31" s="64">
        <f>I19-$I$14</f>
        <v>90</v>
      </c>
      <c r="G31" s="66" t="s">
        <v>39</v>
      </c>
      <c r="H31" s="66"/>
      <c r="I31" s="68">
        <f>ROUND(((B31/D31)*F31),0)</f>
        <v>275000</v>
      </c>
    </row>
    <row r="32" spans="1:9" ht="15" customHeight="1">
      <c r="A32" s="63" t="s">
        <v>40</v>
      </c>
      <c r="B32" s="64">
        <f>$I$31</f>
        <v>275000</v>
      </c>
      <c r="C32" s="65" t="s">
        <v>36</v>
      </c>
      <c r="D32" s="64">
        <v>360</v>
      </c>
      <c r="E32" s="65" t="s">
        <v>37</v>
      </c>
      <c r="F32" s="64">
        <f>I24-$I$14</f>
        <v>90</v>
      </c>
      <c r="G32" s="66" t="s">
        <v>41</v>
      </c>
      <c r="H32" s="69">
        <v>0.12</v>
      </c>
      <c r="I32" s="68">
        <f>ROUND(((B32/D32)*F32*H32),0)</f>
        <v>8250</v>
      </c>
    </row>
    <row r="33" spans="1:9" ht="15" customHeight="1">
      <c r="A33" s="63" t="s">
        <v>42</v>
      </c>
      <c r="B33" s="64">
        <f>+I13</f>
        <v>1100000</v>
      </c>
      <c r="C33" s="65" t="s">
        <v>36</v>
      </c>
      <c r="D33" s="64">
        <v>360</v>
      </c>
      <c r="E33" s="65" t="s">
        <v>37</v>
      </c>
      <c r="F33" s="64">
        <f>+B19</f>
        <v>90</v>
      </c>
      <c r="G33" s="66" t="s">
        <v>39</v>
      </c>
      <c r="H33" s="66"/>
      <c r="I33" s="68">
        <f>ROUND(((B33/D33)*F33),0)</f>
        <v>275000</v>
      </c>
    </row>
    <row r="34" spans="1:9" ht="15" customHeight="1">
      <c r="A34" s="63" t="s">
        <v>43</v>
      </c>
      <c r="B34" s="64">
        <f>+I13</f>
        <v>1100000</v>
      </c>
      <c r="C34" s="65" t="s">
        <v>36</v>
      </c>
      <c r="D34" s="64">
        <v>30</v>
      </c>
      <c r="E34" s="65" t="s">
        <v>37</v>
      </c>
      <c r="F34" s="64">
        <v>0</v>
      </c>
      <c r="G34" s="66" t="s">
        <v>39</v>
      </c>
      <c r="H34" s="66"/>
      <c r="I34" s="68">
        <f>+B34/D34*F34</f>
        <v>0</v>
      </c>
    </row>
    <row r="35" spans="1:9" ht="15" customHeight="1" thickBot="1">
      <c r="A35" s="63" t="s">
        <v>44</v>
      </c>
      <c r="B35" s="64">
        <f>+I12</f>
        <v>0</v>
      </c>
      <c r="C35" s="65" t="s">
        <v>36</v>
      </c>
      <c r="D35" s="64">
        <v>30</v>
      </c>
      <c r="E35" s="65" t="s">
        <v>37</v>
      </c>
      <c r="F35" s="64">
        <f>+F34</f>
        <v>0</v>
      </c>
      <c r="G35" s="66" t="s">
        <v>39</v>
      </c>
      <c r="H35" s="66"/>
      <c r="I35" s="68">
        <f>+B35/D35*F35</f>
        <v>0</v>
      </c>
    </row>
    <row r="36" spans="1:9" ht="15" customHeight="1" thickBot="1">
      <c r="A36" s="125" t="s">
        <v>45</v>
      </c>
      <c r="B36" s="126"/>
      <c r="C36" s="126"/>
      <c r="D36" s="126"/>
      <c r="E36" s="126"/>
      <c r="F36" s="126"/>
      <c r="G36" s="126"/>
      <c r="H36" s="127"/>
      <c r="I36" s="70">
        <f>SUM(I30:I35)</f>
        <v>837833</v>
      </c>
    </row>
    <row r="37" spans="1:9" ht="15" customHeight="1" thickBot="1">
      <c r="A37" s="20" t="s">
        <v>46</v>
      </c>
      <c r="B37" s="67"/>
      <c r="C37" s="71"/>
      <c r="D37" s="72"/>
      <c r="E37" s="71"/>
      <c r="F37" s="72"/>
      <c r="G37" s="73"/>
      <c r="H37" s="74"/>
      <c r="I37" s="68"/>
    </row>
    <row r="38" spans="1:9" ht="15" customHeight="1">
      <c r="A38" s="75" t="s">
        <v>54</v>
      </c>
      <c r="B38" s="64">
        <f>+B34</f>
        <v>1100000</v>
      </c>
      <c r="C38" s="65"/>
      <c r="D38" s="64"/>
      <c r="E38" s="65"/>
      <c r="F38" s="64"/>
      <c r="G38" s="66" t="s">
        <v>41</v>
      </c>
      <c r="H38" s="69">
        <v>0.04</v>
      </c>
      <c r="I38" s="68">
        <f t="shared" ref="I38:I40" si="0">+B38*-H38</f>
        <v>-44000</v>
      </c>
    </row>
    <row r="39" spans="1:9" ht="15" customHeight="1">
      <c r="A39" s="75" t="s">
        <v>55</v>
      </c>
      <c r="B39" s="64">
        <f>+B34</f>
        <v>1100000</v>
      </c>
      <c r="C39" s="65"/>
      <c r="D39" s="64"/>
      <c r="E39" s="65"/>
      <c r="F39" s="64"/>
      <c r="G39" s="66" t="s">
        <v>41</v>
      </c>
      <c r="H39" s="69">
        <v>0.04</v>
      </c>
      <c r="I39" s="68">
        <f t="shared" si="0"/>
        <v>-44000</v>
      </c>
    </row>
    <row r="40" spans="1:9" ht="15" customHeight="1">
      <c r="A40" s="75" t="s">
        <v>56</v>
      </c>
      <c r="B40" s="64">
        <f>+B34</f>
        <v>1100000</v>
      </c>
      <c r="C40" s="65"/>
      <c r="D40" s="64"/>
      <c r="E40" s="65"/>
      <c r="F40" s="64"/>
      <c r="G40" s="66" t="s">
        <v>41</v>
      </c>
      <c r="H40" s="69">
        <v>0.01</v>
      </c>
      <c r="I40" s="68">
        <f t="shared" si="0"/>
        <v>-11000</v>
      </c>
    </row>
    <row r="41" spans="1:9" ht="15" customHeight="1" thickBot="1">
      <c r="A41" s="75" t="s">
        <v>57</v>
      </c>
      <c r="B41" s="64">
        <v>200000</v>
      </c>
      <c r="C41" s="65"/>
      <c r="D41" s="64"/>
      <c r="E41" s="65"/>
      <c r="F41" s="64"/>
      <c r="G41" s="66"/>
      <c r="H41" s="69"/>
      <c r="I41" s="68">
        <f>-B41</f>
        <v>-200000</v>
      </c>
    </row>
    <row r="42" spans="1:9" s="76" customFormat="1" ht="15" customHeight="1" thickBot="1">
      <c r="A42" s="128" t="s">
        <v>47</v>
      </c>
      <c r="B42" s="129"/>
      <c r="C42" s="129"/>
      <c r="D42" s="129"/>
      <c r="E42" s="129"/>
      <c r="F42" s="129"/>
      <c r="G42" s="129"/>
      <c r="H42" s="130"/>
      <c r="I42" s="70">
        <f>SUM(I38:I41)</f>
        <v>-299000</v>
      </c>
    </row>
    <row r="43" spans="1:9" s="76" customFormat="1" ht="15" customHeight="1" thickBot="1">
      <c r="A43" s="75"/>
      <c r="B43" s="67"/>
      <c r="C43" s="77"/>
      <c r="D43" s="77"/>
      <c r="E43" s="66"/>
      <c r="F43" s="66"/>
      <c r="G43" s="73"/>
      <c r="H43" s="66"/>
      <c r="I43" s="78"/>
    </row>
    <row r="44" spans="1:9" s="76" customFormat="1" ht="15" customHeight="1" thickBot="1">
      <c r="A44" s="79" t="s">
        <v>48</v>
      </c>
      <c r="B44" s="80"/>
      <c r="C44" s="81"/>
      <c r="D44" s="81"/>
      <c r="E44" s="82"/>
      <c r="F44" s="82"/>
      <c r="G44" s="83"/>
      <c r="H44" s="82"/>
      <c r="I44" s="84">
        <f>+I36+I42</f>
        <v>538833</v>
      </c>
    </row>
    <row r="45" spans="1:9" s="76" customFormat="1" ht="15" customHeight="1">
      <c r="A45" s="131" t="s">
        <v>58</v>
      </c>
      <c r="B45" s="132"/>
      <c r="C45" s="132"/>
      <c r="D45" s="132"/>
      <c r="E45" s="132"/>
      <c r="F45" s="132"/>
      <c r="G45" s="132"/>
      <c r="H45" s="132"/>
      <c r="I45" s="133"/>
    </row>
    <row r="46" spans="1:9" s="76" customFormat="1" ht="15" customHeight="1">
      <c r="A46" s="134"/>
      <c r="B46" s="135"/>
      <c r="C46" s="135"/>
      <c r="D46" s="135"/>
      <c r="E46" s="135"/>
      <c r="F46" s="135"/>
      <c r="G46" s="135"/>
      <c r="H46" s="135"/>
      <c r="I46" s="136"/>
    </row>
    <row r="47" spans="1:9" s="76" customFormat="1" ht="15" customHeight="1">
      <c r="A47" s="85"/>
      <c r="B47" s="86"/>
      <c r="C47" s="87"/>
      <c r="D47" s="87"/>
      <c r="E47" s="87"/>
      <c r="F47" s="87"/>
      <c r="G47" s="87"/>
      <c r="H47" s="87"/>
      <c r="I47" s="88"/>
    </row>
    <row r="48" spans="1:9" s="76" customFormat="1" ht="15" customHeight="1">
      <c r="A48" s="10" t="s">
        <v>49</v>
      </c>
      <c r="B48" s="77"/>
      <c r="C48" s="89"/>
      <c r="D48" s="89"/>
      <c r="E48" s="89"/>
      <c r="F48" s="89"/>
      <c r="G48" s="89"/>
      <c r="H48" s="89"/>
      <c r="I48" s="90"/>
    </row>
    <row r="49" spans="1:9" s="76" customFormat="1" ht="15" customHeight="1" thickBot="1">
      <c r="A49" s="10"/>
      <c r="B49" s="77"/>
      <c r="C49" s="91"/>
      <c r="D49" s="91"/>
      <c r="E49" s="91"/>
      <c r="F49" s="91"/>
      <c r="G49" s="91"/>
      <c r="H49" s="91"/>
      <c r="I49" s="92"/>
    </row>
    <row r="50" spans="1:9" s="76" customFormat="1" ht="15" customHeight="1">
      <c r="A50" s="137" t="s">
        <v>50</v>
      </c>
      <c r="B50" s="138"/>
      <c r="C50" s="138"/>
      <c r="D50" s="138"/>
      <c r="E50" s="138"/>
      <c r="F50" s="138"/>
      <c r="G50" s="138"/>
      <c r="H50" s="138"/>
      <c r="I50" s="139"/>
    </row>
    <row r="51" spans="1:9" s="76" customFormat="1" ht="15" customHeight="1">
      <c r="A51" s="122"/>
      <c r="B51" s="123"/>
      <c r="C51" s="123"/>
      <c r="D51" s="123"/>
      <c r="E51" s="123"/>
      <c r="F51" s="123"/>
      <c r="G51" s="123"/>
      <c r="H51" s="123"/>
      <c r="I51" s="124"/>
    </row>
    <row r="52" spans="1:9" s="76" customFormat="1" ht="15" customHeight="1">
      <c r="A52" s="122"/>
      <c r="B52" s="123"/>
      <c r="C52" s="123"/>
      <c r="D52" s="123"/>
      <c r="E52" s="123"/>
      <c r="F52" s="123"/>
      <c r="G52" s="123"/>
      <c r="H52" s="123"/>
      <c r="I52" s="124"/>
    </row>
    <row r="53" spans="1:9" s="76" customFormat="1" ht="15" customHeight="1" thickBot="1">
      <c r="A53" s="122"/>
      <c r="B53" s="123"/>
      <c r="C53" s="123"/>
      <c r="D53" s="123"/>
      <c r="E53" s="123"/>
      <c r="F53" s="123"/>
      <c r="G53" s="123"/>
      <c r="H53" s="123"/>
      <c r="I53" s="124"/>
    </row>
    <row r="54" spans="1:9" s="76" customFormat="1" ht="15" customHeight="1">
      <c r="A54" s="137" t="s">
        <v>59</v>
      </c>
      <c r="B54" s="138"/>
      <c r="C54" s="138"/>
      <c r="D54" s="138"/>
      <c r="E54" s="138"/>
      <c r="F54" s="138"/>
      <c r="G54" s="138"/>
      <c r="H54" s="138"/>
      <c r="I54" s="139"/>
    </row>
    <row r="55" spans="1:9" s="76" customFormat="1" ht="15" customHeight="1">
      <c r="A55" s="122"/>
      <c r="B55" s="123"/>
      <c r="C55" s="123"/>
      <c r="D55" s="123"/>
      <c r="E55" s="123"/>
      <c r="F55" s="123"/>
      <c r="G55" s="123"/>
      <c r="H55" s="123"/>
      <c r="I55" s="124"/>
    </row>
    <row r="56" spans="1:9" s="76" customFormat="1" ht="15" customHeight="1">
      <c r="A56" s="122"/>
      <c r="B56" s="123"/>
      <c r="C56" s="123"/>
      <c r="D56" s="123"/>
      <c r="E56" s="123"/>
      <c r="F56" s="123"/>
      <c r="G56" s="123"/>
      <c r="H56" s="123"/>
      <c r="I56" s="124"/>
    </row>
    <row r="57" spans="1:9" s="76" customFormat="1" ht="15" customHeight="1" thickBot="1">
      <c r="A57" s="140"/>
      <c r="B57" s="141"/>
      <c r="C57" s="141"/>
      <c r="D57" s="141"/>
      <c r="E57" s="141"/>
      <c r="F57" s="141"/>
      <c r="G57" s="141"/>
      <c r="H57" s="141"/>
      <c r="I57" s="142"/>
    </row>
    <row r="58" spans="1:9" s="76" customFormat="1" ht="15" customHeight="1">
      <c r="A58" s="122"/>
      <c r="B58" s="123"/>
      <c r="C58" s="123"/>
      <c r="D58" s="123"/>
      <c r="E58" s="123"/>
      <c r="F58" s="123"/>
      <c r="G58" s="123"/>
      <c r="H58" s="123"/>
      <c r="I58" s="124"/>
    </row>
    <row r="59" spans="1:9" s="76" customFormat="1" ht="15" customHeight="1">
      <c r="A59" s="122"/>
      <c r="B59" s="123"/>
      <c r="C59" s="123"/>
      <c r="D59" s="123"/>
      <c r="E59" s="123"/>
      <c r="F59" s="123"/>
      <c r="G59" s="123"/>
      <c r="H59" s="123"/>
      <c r="I59" s="124"/>
    </row>
    <row r="60" spans="1:9" s="76" customFormat="1" ht="15" customHeight="1">
      <c r="A60" s="122"/>
      <c r="B60" s="123"/>
      <c r="C60" s="123"/>
      <c r="D60" s="123"/>
      <c r="E60" s="123"/>
      <c r="F60" s="123"/>
      <c r="G60" s="123"/>
      <c r="H60" s="123"/>
      <c r="I60" s="124"/>
    </row>
    <row r="61" spans="1:9" s="76" customFormat="1" ht="15" customHeight="1">
      <c r="A61" s="2"/>
      <c r="B61" s="3"/>
      <c r="C61" s="3"/>
      <c r="D61" s="3"/>
      <c r="E61" s="3"/>
      <c r="F61" s="3"/>
      <c r="G61" s="3"/>
      <c r="H61" s="3"/>
      <c r="I61" s="4"/>
    </row>
    <row r="62" spans="1:9" s="76" customFormat="1" ht="15" customHeight="1">
      <c r="A62" s="93"/>
      <c r="B62" s="3"/>
      <c r="C62" s="3"/>
      <c r="D62" s="94"/>
      <c r="E62" s="94"/>
      <c r="F62" s="94"/>
      <c r="G62" s="94"/>
      <c r="H62" s="94"/>
      <c r="I62" s="95"/>
    </row>
    <row r="63" spans="1:9" s="76" customFormat="1" ht="15" customHeight="1">
      <c r="A63" s="75" t="str">
        <f>+CONCATENATE("EL EMPLEADO: ",B5)</f>
        <v xml:space="preserve">EL EMPLEADO: </v>
      </c>
      <c r="B63" s="3"/>
      <c r="C63" s="3"/>
      <c r="D63" s="13" t="s">
        <v>51</v>
      </c>
      <c r="E63" s="66"/>
      <c r="F63" s="66"/>
      <c r="G63" s="3"/>
      <c r="H63" s="3"/>
      <c r="I63" s="4"/>
    </row>
    <row r="64" spans="1:9" s="76" customFormat="1" ht="15" customHeight="1">
      <c r="A64" s="63" t="str">
        <f>+CONCATENATE("C.C. ",B6)</f>
        <v xml:space="preserve">C.C. </v>
      </c>
      <c r="B64" s="3"/>
      <c r="C64" s="3"/>
      <c r="D64" s="13" t="str">
        <f>+A2</f>
        <v>NIT DE LA EMPRESA</v>
      </c>
      <c r="E64" s="3"/>
      <c r="F64" s="3"/>
      <c r="G64" s="3"/>
      <c r="H64" s="3"/>
      <c r="I64" s="4"/>
    </row>
    <row r="65" spans="1:9" s="76" customFormat="1" ht="15" customHeight="1">
      <c r="A65" s="2"/>
      <c r="B65" s="3"/>
      <c r="C65" s="3"/>
      <c r="D65" s="3"/>
      <c r="E65" s="3"/>
      <c r="F65" s="3"/>
      <c r="G65" s="3"/>
      <c r="H65" s="13"/>
      <c r="I65" s="4"/>
    </row>
    <row r="66" spans="1:9" s="76" customFormat="1" ht="15" customHeight="1">
      <c r="A66" s="96">
        <f>+B10</f>
        <v>42824</v>
      </c>
      <c r="B66" s="3"/>
      <c r="C66" s="24"/>
      <c r="D66" s="3"/>
      <c r="E66" s="3"/>
      <c r="F66" s="3"/>
      <c r="G66" s="3"/>
      <c r="H66" s="3"/>
      <c r="I66" s="4"/>
    </row>
    <row r="67" spans="1:9" s="76" customFormat="1" ht="15" customHeight="1" thickBot="1">
      <c r="A67" s="97"/>
      <c r="B67" s="18"/>
      <c r="C67" s="98"/>
      <c r="D67" s="99"/>
      <c r="E67" s="18"/>
      <c r="F67" s="100"/>
      <c r="G67" s="101"/>
      <c r="H67" s="18"/>
      <c r="I67" s="19"/>
    </row>
    <row r="68" spans="1:9" s="76" customFormat="1" ht="15" customHeight="1">
      <c r="A68" s="102"/>
      <c r="B68" s="3"/>
      <c r="C68" s="71"/>
      <c r="D68" s="103"/>
      <c r="E68" s="104"/>
      <c r="F68" s="105"/>
      <c r="G68" s="106"/>
      <c r="H68" s="107"/>
      <c r="I68" s="108"/>
    </row>
    <row r="69" spans="1:9" s="76" customFormat="1" ht="15" customHeight="1">
      <c r="A69" s="13"/>
      <c r="B69" s="109"/>
      <c r="C69" s="104"/>
      <c r="D69" s="110"/>
      <c r="E69" s="71"/>
      <c r="F69" s="103"/>
      <c r="G69" s="106"/>
      <c r="H69" s="107"/>
      <c r="I69" s="108"/>
    </row>
    <row r="70" spans="1:9" s="76" customFormat="1" ht="15" customHeight="1">
      <c r="A70" s="56"/>
      <c r="B70" s="111"/>
      <c r="C70" s="104"/>
      <c r="D70" s="110"/>
      <c r="E70" s="104"/>
      <c r="F70" s="110"/>
      <c r="G70" s="106"/>
      <c r="H70" s="107"/>
      <c r="I70" s="111"/>
    </row>
    <row r="71" spans="1:9" s="76" customFormat="1" ht="15" customHeight="1">
      <c r="A71" s="56"/>
      <c r="B71" s="112"/>
      <c r="C71" s="3"/>
      <c r="D71" s="104"/>
      <c r="E71" s="104"/>
      <c r="F71" s="110"/>
      <c r="G71" s="106"/>
      <c r="H71" s="107"/>
      <c r="I71" s="111"/>
    </row>
    <row r="72" spans="1:9" s="76" customFormat="1" ht="15" customHeight="1">
      <c r="A72" s="56"/>
      <c r="B72" s="113"/>
      <c r="C72" s="3"/>
      <c r="D72" s="104"/>
      <c r="E72" s="106"/>
      <c r="F72" s="106"/>
      <c r="G72" s="106"/>
      <c r="H72" s="114"/>
      <c r="I72" s="111"/>
    </row>
    <row r="73" spans="1:9" s="76" customFormat="1" ht="15" customHeight="1">
      <c r="A73" s="56"/>
      <c r="B73" s="115"/>
      <c r="C73" s="104"/>
      <c r="D73" s="104"/>
      <c r="E73" s="106"/>
      <c r="F73" s="106"/>
      <c r="G73" s="106"/>
      <c r="H73" s="107"/>
      <c r="I73" s="5"/>
    </row>
    <row r="74" spans="1:9" s="76" customFormat="1" ht="15" customHeight="1">
      <c r="A74" s="56"/>
      <c r="B74" s="116"/>
      <c r="C74" s="104"/>
      <c r="D74" s="104"/>
      <c r="E74" s="104"/>
      <c r="F74" s="110"/>
      <c r="G74" s="104"/>
      <c r="H74" s="117"/>
      <c r="I74" s="108"/>
    </row>
    <row r="75" spans="1:9" s="76" customFormat="1" ht="15" customHeight="1">
      <c r="A75" s="5"/>
      <c r="B75" s="3"/>
      <c r="C75" s="104"/>
      <c r="D75" s="104"/>
      <c r="E75" s="104"/>
      <c r="F75" s="110"/>
      <c r="G75" s="104"/>
      <c r="H75" s="118"/>
      <c r="I75" s="108"/>
    </row>
    <row r="76" spans="1:9" s="76" customFormat="1" ht="15" customHeight="1">
      <c r="A76" s="56"/>
      <c r="B76" s="3"/>
      <c r="C76" s="104"/>
      <c r="D76" s="104"/>
      <c r="E76" s="106"/>
      <c r="F76" s="106"/>
      <c r="G76" s="119"/>
      <c r="H76" s="107"/>
      <c r="I76" s="108"/>
    </row>
    <row r="77" spans="1:9" s="76" customFormat="1" ht="15" customHeight="1">
      <c r="A77" s="56"/>
      <c r="B77" s="120"/>
      <c r="C77" s="5"/>
      <c r="D77" s="5"/>
      <c r="E77" s="106"/>
      <c r="F77" s="106"/>
      <c r="G77" s="119"/>
      <c r="H77" s="107"/>
      <c r="I77" s="111"/>
    </row>
    <row r="78" spans="1:9" s="76" customFormat="1" ht="15" customHeight="1">
      <c r="A78" s="56"/>
      <c r="B78" s="120"/>
      <c r="C78" s="5"/>
      <c r="D78" s="5"/>
      <c r="E78" s="106"/>
      <c r="F78" s="106"/>
      <c r="G78" s="119"/>
      <c r="H78" s="107"/>
      <c r="I78" s="111"/>
    </row>
    <row r="79" spans="1:9" s="76" customFormat="1" ht="15" customHeight="1">
      <c r="A79" s="56"/>
      <c r="B79" s="121"/>
      <c r="C79" s="5"/>
      <c r="D79" s="5"/>
      <c r="E79" s="106"/>
      <c r="F79" s="106"/>
      <c r="G79" s="119"/>
      <c r="H79" s="114"/>
      <c r="I79" s="111"/>
    </row>
    <row r="80" spans="1:9" s="76" customFormat="1" ht="15" customHeight="1">
      <c r="A80" s="56"/>
      <c r="B80" s="121"/>
      <c r="C80" s="5"/>
      <c r="D80" s="5"/>
      <c r="E80" s="5"/>
      <c r="F80" s="5"/>
      <c r="G80" s="5"/>
      <c r="H80" s="5"/>
      <c r="I80" s="5"/>
    </row>
    <row r="81" spans="1:9" s="76" customFormat="1" ht="15" customHeight="1">
      <c r="A81" s="56"/>
      <c r="B81" s="121"/>
      <c r="C81" s="5"/>
      <c r="D81" s="5"/>
      <c r="E81" s="5"/>
      <c r="F81" s="5"/>
      <c r="G81" s="5"/>
      <c r="H81" s="5"/>
      <c r="I81" s="5"/>
    </row>
    <row r="82" spans="1:9" s="76" customFormat="1" ht="15" customHeight="1">
      <c r="A82" s="56"/>
      <c r="B82" s="5"/>
      <c r="C82" s="5"/>
      <c r="D82" s="5"/>
      <c r="E82" s="5"/>
      <c r="F82" s="5"/>
      <c r="G82" s="5"/>
      <c r="H82" s="5"/>
      <c r="I82" s="5"/>
    </row>
    <row r="83" spans="1:9" s="76" customFormat="1" ht="15" customHeight="1">
      <c r="A83" s="5"/>
      <c r="B83" s="5"/>
      <c r="C83" s="5"/>
      <c r="D83" s="5"/>
      <c r="E83" s="5"/>
      <c r="F83" s="5"/>
      <c r="G83" s="5"/>
      <c r="H83" s="5"/>
      <c r="I83" s="5"/>
    </row>
    <row r="84" spans="1:9" s="76" customFormat="1" ht="15" customHeight="1">
      <c r="A84" s="5"/>
      <c r="B84" s="5"/>
      <c r="C84" s="5"/>
      <c r="D84" s="5"/>
      <c r="E84" s="5"/>
      <c r="F84" s="5"/>
      <c r="G84" s="5"/>
      <c r="H84" s="5"/>
      <c r="I84" s="5"/>
    </row>
    <row r="85" spans="1:9" s="76" customFormat="1" ht="15" customHeight="1">
      <c r="A85" s="5"/>
      <c r="B85" s="5"/>
      <c r="C85" s="5"/>
      <c r="D85" s="5"/>
      <c r="E85" s="5"/>
      <c r="F85" s="5"/>
      <c r="G85" s="5"/>
      <c r="H85" s="5"/>
      <c r="I85" s="5"/>
    </row>
    <row r="86" spans="1:9" s="76" customFormat="1" ht="15" customHeight="1">
      <c r="A86" s="5"/>
      <c r="B86" s="5"/>
      <c r="C86" s="5"/>
      <c r="D86" s="5"/>
      <c r="E86" s="5"/>
      <c r="F86" s="5"/>
      <c r="G86" s="5"/>
      <c r="H86" s="5"/>
      <c r="I86" s="5"/>
    </row>
    <row r="87" spans="1:9" s="76" customFormat="1" ht="15" customHeight="1">
      <c r="A87" s="5"/>
      <c r="B87" s="5"/>
      <c r="C87" s="5"/>
      <c r="D87" s="5"/>
      <c r="E87" s="5"/>
      <c r="F87" s="5"/>
      <c r="G87" s="5"/>
      <c r="H87" s="5"/>
      <c r="I87" s="5"/>
    </row>
  </sheetData>
  <mergeCells count="21">
    <mergeCell ref="A1:I1"/>
    <mergeCell ref="A2:I2"/>
    <mergeCell ref="A3:I3"/>
    <mergeCell ref="B6:C6"/>
    <mergeCell ref="H6:I6"/>
    <mergeCell ref="D22:H22"/>
    <mergeCell ref="D23:H23"/>
    <mergeCell ref="D24:H24"/>
    <mergeCell ref="A16:B16"/>
    <mergeCell ref="D16:I16"/>
    <mergeCell ref="D17:H17"/>
    <mergeCell ref="D18:H18"/>
    <mergeCell ref="D19:H19"/>
    <mergeCell ref="A21:B21"/>
    <mergeCell ref="D21:I21"/>
    <mergeCell ref="A58:I60"/>
    <mergeCell ref="A36:H36"/>
    <mergeCell ref="A42:H42"/>
    <mergeCell ref="A45:I46"/>
    <mergeCell ref="A50:I53"/>
    <mergeCell ref="A54:I57"/>
  </mergeCells>
  <printOptions horizontalCentered="1" verticalCentered="1"/>
  <pageMargins left="0" right="0" top="0.19685039370078741" bottom="0.19685039370078741" header="0.31496062992125984" footer="0.31496062992125984"/>
  <pageSetup scale="61"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LIQUIDACIÓN</vt:lpstr>
      <vt:lpstr>'FORMATO LIQUIDACIÓN'!Área_de_impresión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GH Revisores</cp:lastModifiedBy>
  <dcterms:created xsi:type="dcterms:W3CDTF">2017-05-05T15:15:37Z</dcterms:created>
  <dcterms:modified xsi:type="dcterms:W3CDTF">2017-05-12T15:15:46Z</dcterms:modified>
</cp:coreProperties>
</file>